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4to Trimestre2021BEH\actualizaciones\"/>
    </mc:Choice>
  </mc:AlternateContent>
  <bookViews>
    <workbookView xWindow="0" yWindow="0" windowWidth="20490" windowHeight="7620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H6" i="2" l="1"/>
  <c r="G6" i="2"/>
  <c r="F6" i="2"/>
  <c r="E6" i="2"/>
  <c r="D6" i="2"/>
  <c r="I5" i="2"/>
  <c r="H5" i="2"/>
  <c r="G5" i="2"/>
  <c r="F5" i="2"/>
  <c r="E5" i="2"/>
  <c r="D5" i="2"/>
  <c r="I6" i="2"/>
  <c r="I4" i="2"/>
  <c r="H4" i="2"/>
  <c r="G4" i="2"/>
  <c r="F4" i="2"/>
  <c r="E4" i="2"/>
  <c r="D4" i="2"/>
</calcChain>
</file>

<file path=xl/sharedStrings.xml><?xml version="1.0" encoding="utf-8"?>
<sst xmlns="http://schemas.openxmlformats.org/spreadsheetml/2006/main" count="65" uniqueCount="56">
  <si>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</si>
  <si>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</si>
  <si>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</si>
  <si>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</si>
  <si>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</si>
  <si>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</si>
  <si>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</si>
  <si>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</si>
  <si>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</si>
  <si>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</si>
  <si>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</si>
  <si>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</si>
  <si>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</si>
  <si>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</si>
  <si>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</si>
  <si>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</si>
  <si>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</si>
  <si>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</si>
  <si>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</si>
  <si>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</si>
  <si>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</si>
  <si>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</si>
  <si>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</si>
  <si>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</si>
  <si>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</si>
  <si>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</si>
  <si>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</si>
  <si>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</si>
  <si>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</si>
  <si>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</si>
  <si>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</si>
  <si>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</si>
  <si>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</si>
  <si>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</si>
  <si>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</si>
  <si>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</si>
  <si>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</si>
  <si>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</si>
  <si>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</si>
  <si>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</si>
  <si>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</si>
  <si>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</si>
  <si>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</si>
  <si>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</si>
  <si>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</si>
  <si>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</si>
  <si>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</si>
  <si>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</si>
  <si>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</si>
  <si>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</si>
  <si>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</si>
  <si>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Dirección de Planeación Educativa (BEH)</t>
  </si>
  <si>
    <t>http://www.bachillerato-hgo.edu.mx/transp/est-analitico-ej/2021/clas-4to2021.pdf</t>
  </si>
  <si>
    <t>Servicios Personales</t>
  </si>
  <si>
    <t>Materiales y Suministros</t>
  </si>
  <si>
    <t>Servicios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</si>
</sst>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4" fillId="0" borderId="1" xfId="2" applyFill="1" applyBorder="1" applyAlignment="1">
      <alignment horizontal="left" vertical="center"/>
    </xf>
    <xf numFmtId="2" fontId="0" fillId="0" borderId="1" xfId="3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4">
    <cellStyle name="Hipervínculo" xfId="2" builtinId="8"/>
    <cellStyle name="Moneda" xfId="3" builtinId="4"/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est-analitico-ej/2021/clas-4to2021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9" sqref="A9:XFD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76.7109375" bestFit="1" customWidth="1"/>
    <col min="6" max="6" width="73.140625" bestFit="1" customWidth="1"/>
    <col min="7" max="8" width="22.28515625" customWidth="1"/>
    <col min="9" max="9" width="63.5703125" customWidth="1"/>
  </cols>
  <sheetData>
    <row r="1" spans="1:9" hidden="1" x14ac:dyDescent="0.25">
      <c r="A1" t="s">
        <v>0</v>
      </c>
    </row>
    <row r="2" spans="1: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9" ht="57.7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</row>
    <row r="7" spans="1:9" ht="26.25" x14ac:dyDescent="0.25">
      <c r="A7" s="1" t="s">
        <v>24</v>
      </c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</row>
    <row r="8" spans="1:9" s="4" customFormat="1" x14ac:dyDescent="0.25">
      <c r="A8" s="2">
        <v>2021</v>
      </c>
      <c r="B8" s="3">
        <v>44470</v>
      </c>
      <c r="C8" s="3">
        <v>44561</v>
      </c>
      <c r="D8" s="2">
        <v>1</v>
      </c>
      <c r="E8" s="8" t="s">
        <v>52</v>
      </c>
      <c r="F8" s="2" t="s">
        <v>51</v>
      </c>
      <c r="G8" s="3">
        <v>44571</v>
      </c>
      <c r="H8" s="3">
        <v>44571</v>
      </c>
      <c r="I8" s="7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opLeftCell="A3" workbookViewId="0">
      <selection activeCell="A7" sqref="A7:XFD1048576"/>
    </sheetView>
  </sheetViews>
  <sheetFormatPr baseColWidth="10" defaultColWidth="9.140625" defaultRowHeight="15" x14ac:dyDescent="0.25"/>
  <cols>
    <col min="1" max="1" width="3.140625" bestFit="1" customWidth="1"/>
    <col min="2" max="2" width="28.85546875" bestFit="1" customWidth="1"/>
    <col min="3" max="3" width="38.140625" bestFit="1" customWidth="1"/>
    <col min="4" max="4" width="24.42578125" bestFit="1" customWidth="1"/>
    <col min="5" max="5" width="28.7109375" bestFit="1" customWidth="1"/>
    <col min="6" max="6" width="12.140625" bestFit="1" customWidth="1"/>
    <col min="7" max="7" width="12.7109375" bestFit="1" customWidth="1"/>
    <col min="8" max="8" width="11.5703125" bestFit="1" customWidth="1"/>
    <col min="9" max="9" width="13.71093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6" t="s">
        <v>42</v>
      </c>
      <c r="B3" s="6" t="s">
        <v>43</v>
      </c>
      <c r="C3" s="6" t="s">
        <v>44</v>
      </c>
      <c r="D3" s="6" t="s">
        <v>45</v>
      </c>
      <c r="E3" s="6" t="s">
        <v>46</v>
      </c>
      <c r="F3" s="6" t="s">
        <v>47</v>
      </c>
      <c r="G3" s="6" t="s">
        <v>48</v>
      </c>
      <c r="H3" s="6" t="s">
        <v>49</v>
      </c>
      <c r="I3" s="6" t="s">
        <v>50</v>
      </c>
    </row>
    <row r="4" spans="1:9" s="5" customFormat="1" x14ac:dyDescent="0.25">
      <c r="A4" s="11">
        <v>1</v>
      </c>
      <c r="B4" s="11">
        <v>1000</v>
      </c>
      <c r="C4" s="11" t="s">
        <v>53</v>
      </c>
      <c r="D4" s="9">
        <f>19556271+9750372</f>
        <v>29306643</v>
      </c>
      <c r="E4" s="10">
        <f>7223737.27+2259969.5</f>
        <v>9483706.7699999996</v>
      </c>
      <c r="F4" s="9">
        <f>26780008.27+12010341.5</f>
        <v>38790349.769999996</v>
      </c>
      <c r="G4" s="9">
        <f>26189932.36+14475487.71</f>
        <v>40665420.07</v>
      </c>
      <c r="H4" s="9">
        <f>23831945.69+12183330.54</f>
        <v>36015276.230000004</v>
      </c>
      <c r="I4" s="9">
        <f>590075.91-2465146.21</f>
        <v>-1875070.2999999998</v>
      </c>
    </row>
    <row r="5" spans="1:9" s="5" customFormat="1" x14ac:dyDescent="0.25">
      <c r="A5" s="11">
        <v>1</v>
      </c>
      <c r="B5" s="11">
        <v>2000</v>
      </c>
      <c r="C5" s="11" t="s">
        <v>54</v>
      </c>
      <c r="D5" s="9">
        <f>172002+9838+41665</f>
        <v>223505</v>
      </c>
      <c r="E5" s="9">
        <f>32947054.68-5512-10879.58</f>
        <v>32930663.100000001</v>
      </c>
      <c r="F5" s="9">
        <f>33119056.68+4326+30785.42</f>
        <v>33154168.100000001</v>
      </c>
      <c r="G5" s="9">
        <f>33089516.65+30566.53</f>
        <v>33120083.18</v>
      </c>
      <c r="H5" s="9">
        <f>24628655.58+30566.53</f>
        <v>24659222.109999999</v>
      </c>
      <c r="I5" s="9">
        <f>29540.03+4326+218.89</f>
        <v>34084.92</v>
      </c>
    </row>
    <row r="6" spans="1:9" s="5" customFormat="1" x14ac:dyDescent="0.25">
      <c r="A6" s="11">
        <v>1</v>
      </c>
      <c r="B6" s="11">
        <v>3000</v>
      </c>
      <c r="C6" s="11" t="s">
        <v>55</v>
      </c>
      <c r="D6" s="9">
        <f>1900118+243283+356926</f>
        <v>2500327</v>
      </c>
      <c r="E6" s="9">
        <f>412570.82+80502.71-147454.34</f>
        <v>345619.19000000006</v>
      </c>
      <c r="F6" s="9">
        <f>2312688.82+323785.71+209471.66</f>
        <v>2845946.19</v>
      </c>
      <c r="G6" s="9">
        <f>1970614.12+323785.71+209471.66</f>
        <v>2503871.4900000002</v>
      </c>
      <c r="H6" s="9">
        <f>1070134.9+222316.52+209471.66</f>
        <v>1501923.0799999998</v>
      </c>
      <c r="I6" s="9">
        <f>342074.7+0</f>
        <v>342074.7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2018-04-13T21:10:14Z</dcterms:created>
  <dcterms:modified xsi:type="dcterms:W3CDTF">2022-02-28T18:32:50Z</dcterms:modified>
</cp:coreProperties>
</file>