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3er Trimestre\"/>
    </mc:Choice>
  </mc:AlternateContent>
  <bookViews>
    <workbookView xWindow="0" yWindow="0" windowWidth="13350" windowHeight="118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5" i="1" l="1"/>
  <c r="E95" i="1"/>
  <c r="E113" i="1"/>
  <c r="H113" i="1" s="1"/>
  <c r="E87" i="1"/>
  <c r="H87" i="1" s="1"/>
  <c r="E88" i="1"/>
  <c r="H88" i="1" s="1"/>
  <c r="E89" i="1"/>
  <c r="H89" i="1" s="1"/>
  <c r="E90" i="1"/>
  <c r="H90" i="1" s="1"/>
  <c r="E91" i="1"/>
  <c r="E30" i="1"/>
  <c r="E31" i="1"/>
  <c r="E32" i="1"/>
  <c r="E33" i="1"/>
  <c r="E34" i="1"/>
  <c r="E35" i="1"/>
  <c r="E36" i="1"/>
  <c r="E37" i="1"/>
  <c r="E29" i="1"/>
  <c r="E20" i="1"/>
  <c r="E21" i="1"/>
  <c r="E22" i="1"/>
  <c r="E23" i="1"/>
  <c r="E24" i="1"/>
  <c r="E25" i="1"/>
  <c r="E26" i="1"/>
  <c r="E27" i="1"/>
  <c r="E19" i="1"/>
  <c r="E12" i="1"/>
  <c r="H12" i="1" s="1"/>
  <c r="E13" i="1"/>
  <c r="H13" i="1" s="1"/>
  <c r="E14" i="1"/>
  <c r="H14" i="1" s="1"/>
  <c r="E15" i="1"/>
  <c r="H15" i="1" s="1"/>
  <c r="E16" i="1"/>
  <c r="H16" i="1" s="1"/>
  <c r="E17" i="1"/>
  <c r="E11" i="1"/>
  <c r="H11" i="1" s="1"/>
  <c r="H33" i="1"/>
  <c r="H17" i="1"/>
  <c r="E42" i="1" l="1"/>
  <c r="H30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E154" i="1"/>
  <c r="H154" i="1" s="1"/>
  <c r="E153" i="1"/>
  <c r="H152" i="1"/>
  <c r="E152" i="1"/>
  <c r="G151" i="1"/>
  <c r="F151" i="1"/>
  <c r="D151" i="1"/>
  <c r="C151" i="1"/>
  <c r="H150" i="1"/>
  <c r="E150" i="1"/>
  <c r="E149" i="1"/>
  <c r="H149" i="1" s="1"/>
  <c r="E148" i="1"/>
  <c r="H148" i="1" s="1"/>
  <c r="G147" i="1"/>
  <c r="F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E122" i="1"/>
  <c r="H122" i="1" s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2" i="1"/>
  <c r="H112" i="1" s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E96" i="1"/>
  <c r="H96" i="1" s="1"/>
  <c r="G94" i="1"/>
  <c r="F94" i="1"/>
  <c r="D94" i="1"/>
  <c r="C94" i="1"/>
  <c r="E93" i="1"/>
  <c r="H93" i="1" s="1"/>
  <c r="H92" i="1"/>
  <c r="E92" i="1"/>
  <c r="G86" i="1"/>
  <c r="D86" i="1"/>
  <c r="C86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G38" i="1"/>
  <c r="F38" i="1"/>
  <c r="D38" i="1"/>
  <c r="C38" i="1"/>
  <c r="H37" i="1"/>
  <c r="H35" i="1"/>
  <c r="H34" i="1"/>
  <c r="H32" i="1"/>
  <c r="H31" i="1"/>
  <c r="H29" i="1"/>
  <c r="F28" i="1"/>
  <c r="D28" i="1"/>
  <c r="C28" i="1"/>
  <c r="H27" i="1"/>
  <c r="H26" i="1"/>
  <c r="H25" i="1"/>
  <c r="H24" i="1"/>
  <c r="H23" i="1"/>
  <c r="H22" i="1"/>
  <c r="H21" i="1"/>
  <c r="H20" i="1"/>
  <c r="H19" i="1"/>
  <c r="F18" i="1"/>
  <c r="D18" i="1"/>
  <c r="C18" i="1"/>
  <c r="F10" i="1"/>
  <c r="D10" i="1"/>
  <c r="C10" i="1"/>
  <c r="C84" i="1" l="1"/>
  <c r="H28" i="1"/>
  <c r="E124" i="1"/>
  <c r="E147" i="1"/>
  <c r="E151" i="1"/>
  <c r="F84" i="1"/>
  <c r="H18" i="1"/>
  <c r="C8" i="1"/>
  <c r="D84" i="1"/>
  <c r="H86" i="1"/>
  <c r="G8" i="1"/>
  <c r="G84" i="1"/>
  <c r="F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C160" i="1" l="1"/>
  <c r="D160" i="1"/>
  <c r="F160" i="1"/>
  <c r="H84" i="1"/>
  <c r="H8" i="1"/>
  <c r="G160" i="1"/>
  <c r="E84" i="1"/>
  <c r="E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<sst xmlns="http://schemas.openxmlformats.org/spreadsheetml/2006/main" count="162" uniqueCount="92">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</sst>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workbookViewId="0">
      <selection activeCell="A5" sqref="A5:H5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8" width="13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44" t="s">
        <v>90</v>
      </c>
      <c r="B1" s="45"/>
      <c r="C1" s="45"/>
      <c r="D1" s="45"/>
      <c r="E1" s="45"/>
      <c r="F1" s="45"/>
      <c r="G1" s="45"/>
      <c r="H1" s="45"/>
    </row>
    <row r="2" spans="1:10" s="1" customFormat="1" ht="16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0" s="1" customFormat="1" ht="16.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0" s="1" customFormat="1" ht="16.5" customHeight="1" x14ac:dyDescent="0.25">
      <c r="A4" s="46" t="s">
        <v>91</v>
      </c>
      <c r="B4" s="46"/>
      <c r="C4" s="46"/>
      <c r="D4" s="46"/>
      <c r="E4" s="46"/>
      <c r="F4" s="46"/>
      <c r="G4" s="46"/>
      <c r="H4" s="46"/>
    </row>
    <row r="5" spans="1:10" s="2" customFormat="1" ht="16.5" customHeight="1" thickBo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1"/>
    </row>
    <row r="6" spans="1:10" ht="21" customHeight="1" thickBot="1" x14ac:dyDescent="0.3">
      <c r="A6" s="35" t="s">
        <v>3</v>
      </c>
      <c r="B6" s="36"/>
      <c r="C6" s="39" t="s">
        <v>4</v>
      </c>
      <c r="D6" s="40"/>
      <c r="E6" s="40"/>
      <c r="F6" s="40"/>
      <c r="G6" s="41"/>
      <c r="H6" s="42" t="s">
        <v>5</v>
      </c>
    </row>
    <row r="7" spans="1:10" ht="26.25" thickBot="1" x14ac:dyDescent="0.3">
      <c r="A7" s="37"/>
      <c r="B7" s="38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3"/>
      <c r="I7" s="6"/>
      <c r="J7" s="6"/>
    </row>
    <row r="8" spans="1:10" ht="20.25" customHeight="1" x14ac:dyDescent="0.25">
      <c r="A8" s="31" t="s">
        <v>11</v>
      </c>
      <c r="B8" s="32"/>
      <c r="C8" s="5">
        <f t="shared" ref="C8:G8" si="0">SUM(C10,C18,C28,C38,C48,C58,C62,C71,C75)</f>
        <v>75232470</v>
      </c>
      <c r="D8" s="5">
        <f t="shared" si="0"/>
        <v>53696718.910000011</v>
      </c>
      <c r="E8" s="5">
        <f t="shared" si="0"/>
        <v>128929188.91000001</v>
      </c>
      <c r="F8" s="5">
        <f t="shared" si="0"/>
        <v>105776425.01000002</v>
      </c>
      <c r="G8" s="5">
        <f t="shared" si="0"/>
        <v>105239723.59</v>
      </c>
      <c r="H8" s="5">
        <f>SUM(H10,H18,H28,H38,H48,H58,H62,H71,H75)</f>
        <v>23152763.899999999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29" t="s">
        <v>12</v>
      </c>
      <c r="B10" s="30"/>
      <c r="C10" s="10">
        <f t="shared" ref="C10:H10" si="1">SUM(C11:C17)</f>
        <v>57876275</v>
      </c>
      <c r="D10" s="10">
        <f t="shared" si="1"/>
        <v>4298544.5600000005</v>
      </c>
      <c r="E10" s="10">
        <f t="shared" si="1"/>
        <v>62174819.559999995</v>
      </c>
      <c r="F10" s="10">
        <f t="shared" si="1"/>
        <v>42382070.230000004</v>
      </c>
      <c r="G10" s="10">
        <f>SUM(G11:G17)</f>
        <v>42096706.030000001</v>
      </c>
      <c r="H10" s="10">
        <f t="shared" si="1"/>
        <v>19792749.329999998</v>
      </c>
      <c r="I10" s="11"/>
    </row>
    <row r="11" spans="1:10" x14ac:dyDescent="0.25">
      <c r="A11" s="12"/>
      <c r="B11" s="13" t="s">
        <v>13</v>
      </c>
      <c r="C11" s="14">
        <v>34187471</v>
      </c>
      <c r="D11" s="14">
        <v>985726.41</v>
      </c>
      <c r="E11" s="15">
        <f>SUM(C11:D11)</f>
        <v>35173197.409999996</v>
      </c>
      <c r="F11" s="14">
        <v>26204406.550000001</v>
      </c>
      <c r="G11" s="14">
        <v>26204406.550000001</v>
      </c>
      <c r="H11" s="15">
        <f>IF(C11&gt;=0,IF(OR(B11="",F11="",G11=""),"",IF(OR(E11&lt;F11,G11&gt;F11),"Error",E11-F11)),0)</f>
        <v>8968790.8599999957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0.4</v>
      </c>
      <c r="E12" s="15">
        <f t="shared" ref="E12:E17" si="2">SUM(C12:D12)</f>
        <v>2700600.4</v>
      </c>
      <c r="F12" s="14">
        <v>1642005.6</v>
      </c>
      <c r="G12" s="14">
        <v>1642005.6</v>
      </c>
      <c r="H12" s="15">
        <f>IF(C12&gt;=0,IF(OR(B12="",F12="",G12=""),"",IF(OR(E12&lt;F12,G12&gt;F12),"Error",E12-F12)),0)</f>
        <v>1058594.7999999998</v>
      </c>
      <c r="I12" s="6"/>
    </row>
    <row r="13" spans="1:10" x14ac:dyDescent="0.25">
      <c r="A13" s="12"/>
      <c r="B13" s="13" t="s">
        <v>15</v>
      </c>
      <c r="C13" s="14">
        <v>12499144</v>
      </c>
      <c r="D13" s="14">
        <v>-134763.57999999999</v>
      </c>
      <c r="E13" s="15">
        <f t="shared" si="2"/>
        <v>12364380.42</v>
      </c>
      <c r="F13" s="14">
        <v>5248709.26</v>
      </c>
      <c r="G13" s="14">
        <v>5248709.26</v>
      </c>
      <c r="H13" s="15">
        <f t="shared" ref="H13:H77" si="3">IF(C13&gt;=0,IF(OR(B13="",F13="",G13=""),"",IF(OR(E13&lt;F13,G13&gt;F13),"Error",E13-F13)),0)</f>
        <v>7115671.1600000001</v>
      </c>
      <c r="I13" s="6"/>
    </row>
    <row r="14" spans="1:10" x14ac:dyDescent="0.25">
      <c r="A14" s="12"/>
      <c r="B14" s="13" t="s">
        <v>16</v>
      </c>
      <c r="C14" s="14">
        <v>6981623</v>
      </c>
      <c r="D14" s="14">
        <v>192202.65</v>
      </c>
      <c r="E14" s="15">
        <f t="shared" si="2"/>
        <v>7173825.6500000004</v>
      </c>
      <c r="F14" s="14">
        <v>5351945.49</v>
      </c>
      <c r="G14" s="14">
        <v>5066581.29</v>
      </c>
      <c r="H14" s="15">
        <f t="shared" si="3"/>
        <v>1821880.1600000001</v>
      </c>
      <c r="I14" s="6"/>
    </row>
    <row r="15" spans="1:10" x14ac:dyDescent="0.25">
      <c r="A15" s="12"/>
      <c r="B15" s="13" t="s">
        <v>17</v>
      </c>
      <c r="C15" s="14">
        <v>1507437</v>
      </c>
      <c r="D15" s="14">
        <v>3255378.68</v>
      </c>
      <c r="E15" s="15">
        <f t="shared" si="2"/>
        <v>4762815.68</v>
      </c>
      <c r="F15" s="14">
        <v>3935003.33</v>
      </c>
      <c r="G15" s="14">
        <v>3935003.33</v>
      </c>
      <c r="H15" s="15">
        <f t="shared" si="3"/>
        <v>827812.34999999963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0</v>
      </c>
      <c r="E16" s="15">
        <f t="shared" si="2"/>
        <v>0</v>
      </c>
      <c r="F16" s="14">
        <v>0</v>
      </c>
      <c r="G16" s="14">
        <v>0</v>
      </c>
      <c r="H16" s="15">
        <f t="shared" si="3"/>
        <v>0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29" t="s">
        <v>20</v>
      </c>
      <c r="B18" s="30"/>
      <c r="C18" s="10">
        <f t="shared" ref="C18:F18" si="4">SUM(C19:C27)</f>
        <v>1491689</v>
      </c>
      <c r="D18" s="10">
        <f t="shared" si="4"/>
        <v>58342236.150000006</v>
      </c>
      <c r="E18" s="10">
        <f t="shared" si="4"/>
        <v>59833925.150000006</v>
      </c>
      <c r="F18" s="10">
        <f t="shared" si="4"/>
        <v>59314508.910000004</v>
      </c>
      <c r="G18" s="10">
        <f>SUM(G19:G27)</f>
        <v>59314508.910000004</v>
      </c>
      <c r="H18" s="10">
        <f>SUM(H19:H27)</f>
        <v>519416.24000000232</v>
      </c>
      <c r="I18" s="6"/>
    </row>
    <row r="19" spans="1:9" x14ac:dyDescent="0.25">
      <c r="A19" s="12"/>
      <c r="B19" s="13" t="s">
        <v>21</v>
      </c>
      <c r="C19" s="14">
        <v>477719</v>
      </c>
      <c r="D19" s="14">
        <v>56255113.590000004</v>
      </c>
      <c r="E19" s="15">
        <f>SUM(C19:D19)</f>
        <v>56732832.590000004</v>
      </c>
      <c r="F19" s="14">
        <v>56623528.280000001</v>
      </c>
      <c r="G19" s="14">
        <v>56623528.280000001</v>
      </c>
      <c r="H19" s="15">
        <f t="shared" si="3"/>
        <v>109304.31000000238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2600</v>
      </c>
      <c r="E20" s="15">
        <f t="shared" ref="E20:E37" si="5">SUM(C20:D20)</f>
        <v>5600</v>
      </c>
      <c r="F20" s="14">
        <v>5600</v>
      </c>
      <c r="G20" s="14">
        <v>5600</v>
      </c>
      <c r="H20" s="15">
        <f t="shared" si="3"/>
        <v>0</v>
      </c>
      <c r="I20" s="6"/>
    </row>
    <row r="21" spans="1:9" x14ac:dyDescent="0.25">
      <c r="A21" s="12"/>
      <c r="B21" s="13" t="s">
        <v>23</v>
      </c>
      <c r="C21" s="14">
        <v>33000</v>
      </c>
      <c r="D21" s="14">
        <v>0</v>
      </c>
      <c r="E21" s="15">
        <f t="shared" si="5"/>
        <v>33000</v>
      </c>
      <c r="F21" s="14">
        <v>3731.27</v>
      </c>
      <c r="G21" s="14">
        <v>3731.27</v>
      </c>
      <c r="H21" s="15">
        <f t="shared" si="3"/>
        <v>29268.73</v>
      </c>
      <c r="I21" s="6"/>
    </row>
    <row r="22" spans="1:9" x14ac:dyDescent="0.25">
      <c r="A22" s="12"/>
      <c r="B22" s="13" t="s">
        <v>24</v>
      </c>
      <c r="C22" s="14">
        <v>21500</v>
      </c>
      <c r="D22" s="14">
        <v>-12309</v>
      </c>
      <c r="E22" s="15">
        <f t="shared" si="5"/>
        <v>9191</v>
      </c>
      <c r="F22" s="14">
        <v>5126.8</v>
      </c>
      <c r="G22" s="14">
        <v>5126.8</v>
      </c>
      <c r="H22" s="15">
        <f t="shared" si="3"/>
        <v>4064.2</v>
      </c>
      <c r="I22" s="6"/>
    </row>
    <row r="23" spans="1:9" x14ac:dyDescent="0.25">
      <c r="A23" s="12"/>
      <c r="B23" s="13" t="s">
        <v>25</v>
      </c>
      <c r="C23" s="14">
        <v>4000</v>
      </c>
      <c r="D23" s="14">
        <v>2762.88</v>
      </c>
      <c r="E23" s="15">
        <f t="shared" si="5"/>
        <v>6762.88</v>
      </c>
      <c r="F23" s="14">
        <v>4762.88</v>
      </c>
      <c r="G23" s="14">
        <v>4762.88</v>
      </c>
      <c r="H23" s="15">
        <f t="shared" si="3"/>
        <v>2000</v>
      </c>
      <c r="I23" s="6"/>
    </row>
    <row r="24" spans="1:9" x14ac:dyDescent="0.25">
      <c r="A24" s="12"/>
      <c r="B24" s="13" t="s">
        <v>26</v>
      </c>
      <c r="C24" s="14">
        <v>858945</v>
      </c>
      <c r="D24" s="14">
        <v>-2039</v>
      </c>
      <c r="E24" s="15">
        <f t="shared" si="5"/>
        <v>856906</v>
      </c>
      <c r="F24" s="14">
        <v>495686.68</v>
      </c>
      <c r="G24" s="14">
        <v>495686.68</v>
      </c>
      <c r="H24" s="15">
        <f t="shared" si="3"/>
        <v>361219.32</v>
      </c>
      <c r="I24" s="6"/>
    </row>
    <row r="25" spans="1:9" x14ac:dyDescent="0.25">
      <c r="A25" s="12"/>
      <c r="B25" s="13" t="s">
        <v>27</v>
      </c>
      <c r="C25" s="14">
        <v>6000</v>
      </c>
      <c r="D25" s="14">
        <v>2086759.68</v>
      </c>
      <c r="E25" s="15">
        <f t="shared" si="5"/>
        <v>2092759.68</v>
      </c>
      <c r="F25" s="14">
        <v>2087235.25</v>
      </c>
      <c r="G25" s="14">
        <v>2087235.25</v>
      </c>
      <c r="H25" s="15">
        <f t="shared" si="3"/>
        <v>5524.4299999999348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>
        <v>0</v>
      </c>
      <c r="G26" s="14">
        <v>0</v>
      </c>
      <c r="H26" s="15">
        <f t="shared" si="3"/>
        <v>0</v>
      </c>
      <c r="I26" s="6"/>
    </row>
    <row r="27" spans="1:9" x14ac:dyDescent="0.25">
      <c r="A27" s="12"/>
      <c r="B27" s="13" t="s">
        <v>29</v>
      </c>
      <c r="C27" s="14">
        <v>87525</v>
      </c>
      <c r="D27" s="14">
        <v>9348</v>
      </c>
      <c r="E27" s="15">
        <f t="shared" si="5"/>
        <v>96873</v>
      </c>
      <c r="F27" s="14">
        <v>88837.75</v>
      </c>
      <c r="G27" s="14">
        <v>88837.75</v>
      </c>
      <c r="H27" s="15">
        <f t="shared" si="3"/>
        <v>8035.25</v>
      </c>
      <c r="I27" s="6"/>
    </row>
    <row r="28" spans="1:9" ht="20.25" customHeight="1" x14ac:dyDescent="0.25">
      <c r="A28" s="29" t="s">
        <v>30</v>
      </c>
      <c r="B28" s="30"/>
      <c r="C28" s="10">
        <f t="shared" ref="C28:F28" si="6">SUM(C29:C37)</f>
        <v>6964506</v>
      </c>
      <c r="D28" s="10">
        <f t="shared" si="6"/>
        <v>-44061.8</v>
      </c>
      <c r="E28" s="10">
        <f t="shared" si="6"/>
        <v>6920444.1999999993</v>
      </c>
      <c r="F28" s="10">
        <f t="shared" si="6"/>
        <v>4079845.87</v>
      </c>
      <c r="G28" s="10">
        <f>SUM(G29:G37)</f>
        <v>3828508.65</v>
      </c>
      <c r="H28" s="10">
        <f>SUM(H29:H37)</f>
        <v>2840598.33</v>
      </c>
      <c r="I28" s="6"/>
    </row>
    <row r="29" spans="1:9" x14ac:dyDescent="0.25">
      <c r="A29" s="12"/>
      <c r="B29" s="13" t="s">
        <v>31</v>
      </c>
      <c r="C29" s="14">
        <v>411000</v>
      </c>
      <c r="D29" s="14">
        <v>0</v>
      </c>
      <c r="E29" s="15">
        <f t="shared" si="5"/>
        <v>411000</v>
      </c>
      <c r="F29" s="14">
        <v>311129.78000000003</v>
      </c>
      <c r="G29" s="14">
        <v>311129.78000000003</v>
      </c>
      <c r="H29" s="15">
        <f t="shared" si="3"/>
        <v>99870.219999999972</v>
      </c>
      <c r="I29" s="6"/>
    </row>
    <row r="30" spans="1:9" x14ac:dyDescent="0.25">
      <c r="A30" s="12"/>
      <c r="B30" s="13" t="s">
        <v>32</v>
      </c>
      <c r="C30" s="14">
        <v>358452</v>
      </c>
      <c r="D30" s="14">
        <v>0</v>
      </c>
      <c r="E30" s="15">
        <f t="shared" si="5"/>
        <v>358452</v>
      </c>
      <c r="F30" s="14">
        <v>248180.76</v>
      </c>
      <c r="G30" s="14">
        <v>248180.76</v>
      </c>
      <c r="H30" s="15">
        <f t="shared" si="3"/>
        <v>110271.23999999999</v>
      </c>
      <c r="I30" s="6"/>
    </row>
    <row r="31" spans="1:9" x14ac:dyDescent="0.25">
      <c r="A31" s="12"/>
      <c r="B31" s="13" t="s">
        <v>33</v>
      </c>
      <c r="C31" s="14">
        <v>671000</v>
      </c>
      <c r="D31" s="14">
        <v>11008.4</v>
      </c>
      <c r="E31" s="15">
        <f t="shared" si="5"/>
        <v>682008.4</v>
      </c>
      <c r="F31" s="14">
        <v>358915.12</v>
      </c>
      <c r="G31" s="14">
        <v>358915.12</v>
      </c>
      <c r="H31" s="15">
        <f t="shared" si="3"/>
        <v>323093.28000000003</v>
      </c>
      <c r="I31" s="6"/>
    </row>
    <row r="32" spans="1:9" x14ac:dyDescent="0.25">
      <c r="A32" s="12"/>
      <c r="B32" s="13" t="s">
        <v>34</v>
      </c>
      <c r="C32" s="14">
        <v>196400</v>
      </c>
      <c r="D32" s="14">
        <v>-65700</v>
      </c>
      <c r="E32" s="15">
        <f t="shared" si="5"/>
        <v>130700</v>
      </c>
      <c r="F32" s="14">
        <v>107952.99</v>
      </c>
      <c r="G32" s="14">
        <v>107952.99</v>
      </c>
      <c r="H32" s="15">
        <f t="shared" si="3"/>
        <v>22747.009999999995</v>
      </c>
      <c r="I32" s="6"/>
    </row>
    <row r="33" spans="1:9" x14ac:dyDescent="0.25">
      <c r="A33" s="12"/>
      <c r="B33" s="13" t="s">
        <v>35</v>
      </c>
      <c r="C33" s="14">
        <v>539500</v>
      </c>
      <c r="D33" s="14">
        <v>-74690</v>
      </c>
      <c r="E33" s="15">
        <f t="shared" si="5"/>
        <v>464810</v>
      </c>
      <c r="F33" s="14">
        <v>303203.40000000002</v>
      </c>
      <c r="G33" s="14">
        <v>303203.40000000002</v>
      </c>
      <c r="H33" s="14">
        <f t="shared" si="3"/>
        <v>161606.59999999998</v>
      </c>
      <c r="I33" s="6"/>
    </row>
    <row r="34" spans="1:9" x14ac:dyDescent="0.25">
      <c r="A34" s="12"/>
      <c r="B34" s="13" t="s">
        <v>36</v>
      </c>
      <c r="C34" s="14">
        <v>86888</v>
      </c>
      <c r="D34" s="14">
        <v>71790</v>
      </c>
      <c r="E34" s="15">
        <f t="shared" si="5"/>
        <v>158678</v>
      </c>
      <c r="F34" s="14">
        <v>137832</v>
      </c>
      <c r="G34" s="14">
        <v>137832</v>
      </c>
      <c r="H34" s="15">
        <f t="shared" si="3"/>
        <v>20846</v>
      </c>
      <c r="I34" s="6"/>
    </row>
    <row r="35" spans="1:9" x14ac:dyDescent="0.25">
      <c r="A35" s="12"/>
      <c r="B35" s="13" t="s">
        <v>37</v>
      </c>
      <c r="C35" s="14">
        <v>221405</v>
      </c>
      <c r="D35" s="14">
        <v>0</v>
      </c>
      <c r="E35" s="15">
        <f t="shared" si="5"/>
        <v>221405</v>
      </c>
      <c r="F35" s="14">
        <v>39615.050000000003</v>
      </c>
      <c r="G35" s="14">
        <v>39615.050000000003</v>
      </c>
      <c r="H35" s="15">
        <f t="shared" si="3"/>
        <v>181789.95</v>
      </c>
      <c r="I35" s="6"/>
    </row>
    <row r="36" spans="1:9" x14ac:dyDescent="0.25">
      <c r="A36" s="12"/>
      <c r="B36" s="13" t="s">
        <v>38</v>
      </c>
      <c r="C36" s="14">
        <v>224500</v>
      </c>
      <c r="D36" s="14">
        <v>65700</v>
      </c>
      <c r="E36" s="15">
        <f t="shared" si="5"/>
        <v>290200</v>
      </c>
      <c r="F36" s="14">
        <v>177743.79</v>
      </c>
      <c r="G36" s="14">
        <v>177743.79</v>
      </c>
      <c r="H36" s="15">
        <f t="shared" si="3"/>
        <v>112456.20999999999</v>
      </c>
      <c r="I36" s="6"/>
    </row>
    <row r="37" spans="1:9" x14ac:dyDescent="0.25">
      <c r="A37" s="12"/>
      <c r="B37" s="13" t="s">
        <v>39</v>
      </c>
      <c r="C37" s="16">
        <v>4255361</v>
      </c>
      <c r="D37" s="16">
        <v>-52170.2</v>
      </c>
      <c r="E37" s="15">
        <f t="shared" si="5"/>
        <v>4203190.8</v>
      </c>
      <c r="F37" s="16">
        <v>2395272.98</v>
      </c>
      <c r="G37" s="16">
        <v>2143935.7599999998</v>
      </c>
      <c r="H37" s="15">
        <f t="shared" si="3"/>
        <v>1807917.8199999998</v>
      </c>
      <c r="I37" s="6"/>
    </row>
    <row r="38" spans="1:9" ht="20.25" customHeight="1" x14ac:dyDescent="0.25">
      <c r="A38" s="29" t="s">
        <v>40</v>
      </c>
      <c r="B38" s="30"/>
      <c r="C38" s="10">
        <f t="shared" ref="C38:H38" si="7">SUM(C39:C47)</f>
        <v>8900000</v>
      </c>
      <c r="D38" s="10">
        <f t="shared" si="7"/>
        <v>-8900000</v>
      </c>
      <c r="E38" s="10">
        <f t="shared" si="7"/>
        <v>0</v>
      </c>
      <c r="F38" s="10">
        <f t="shared" si="7"/>
        <v>0</v>
      </c>
      <c r="G38" s="10">
        <f t="shared" si="7"/>
        <v>0</v>
      </c>
      <c r="H38" s="10">
        <f t="shared" si="7"/>
        <v>0</v>
      </c>
      <c r="I38" s="6"/>
    </row>
    <row r="39" spans="1:9" x14ac:dyDescent="0.25">
      <c r="A39" s="12"/>
      <c r="B39" s="13" t="s">
        <v>41</v>
      </c>
      <c r="C39" s="14">
        <v>8900000</v>
      </c>
      <c r="D39" s="14">
        <v>-8900000</v>
      </c>
      <c r="E39" s="15"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8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8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0</v>
      </c>
      <c r="D42" s="14">
        <v>0</v>
      </c>
      <c r="E42" s="15">
        <f>SUM(C42:D42)</f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8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8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8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8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8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29" t="s">
        <v>50</v>
      </c>
      <c r="B48" s="30"/>
      <c r="C48" s="10">
        <f t="shared" ref="C48:H48" si="9">SUM(C49:C57)</f>
        <v>0</v>
      </c>
      <c r="D48" s="10">
        <f t="shared" si="9"/>
        <v>0</v>
      </c>
      <c r="E48" s="10">
        <f t="shared" si="9"/>
        <v>0</v>
      </c>
      <c r="F48" s="10">
        <f t="shared" si="9"/>
        <v>0</v>
      </c>
      <c r="G48" s="10">
        <f t="shared" si="9"/>
        <v>0</v>
      </c>
      <c r="H48" s="10">
        <f t="shared" si="9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0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0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0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0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0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0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0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0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29" t="s">
        <v>60</v>
      </c>
      <c r="B58" s="30"/>
      <c r="C58" s="10">
        <f t="shared" ref="C58:H58" si="11">SUM(C59:C61)</f>
        <v>0</v>
      </c>
      <c r="D58" s="10">
        <f t="shared" si="11"/>
        <v>0</v>
      </c>
      <c r="E58" s="10">
        <f t="shared" si="11"/>
        <v>0</v>
      </c>
      <c r="F58" s="10">
        <f t="shared" si="11"/>
        <v>0</v>
      </c>
      <c r="G58" s="10">
        <f t="shared" si="11"/>
        <v>0</v>
      </c>
      <c r="H58" s="10">
        <f t="shared" si="11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29" t="s">
        <v>64</v>
      </c>
      <c r="B62" s="30"/>
      <c r="C62" s="10">
        <f t="shared" ref="C62:H62" si="12">SUM(C63:C70)</f>
        <v>0</v>
      </c>
      <c r="D62" s="10">
        <f t="shared" si="12"/>
        <v>0</v>
      </c>
      <c r="E62" s="10">
        <f t="shared" si="12"/>
        <v>0</v>
      </c>
      <c r="F62" s="10">
        <f t="shared" si="12"/>
        <v>0</v>
      </c>
      <c r="G62" s="10">
        <f t="shared" si="12"/>
        <v>0</v>
      </c>
      <c r="H62" s="10">
        <f t="shared" si="12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3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3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3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3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3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3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3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29" t="s">
        <v>73</v>
      </c>
      <c r="B71" s="30"/>
      <c r="C71" s="10">
        <f t="shared" ref="C71:H71" si="14">SUM(C72:C74)</f>
        <v>0</v>
      </c>
      <c r="D71" s="10">
        <f t="shared" si="14"/>
        <v>0</v>
      </c>
      <c r="E71" s="10">
        <f t="shared" si="14"/>
        <v>0</v>
      </c>
      <c r="F71" s="10">
        <f t="shared" si="14"/>
        <v>0</v>
      </c>
      <c r="G71" s="10">
        <f t="shared" si="14"/>
        <v>0</v>
      </c>
      <c r="H71" s="10">
        <f t="shared" si="14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3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3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3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29" t="s">
        <v>77</v>
      </c>
      <c r="B75" s="30"/>
      <c r="C75" s="10">
        <f t="shared" ref="C75:H75" si="15">SUM(C76:C82)</f>
        <v>0</v>
      </c>
      <c r="D75" s="10">
        <f t="shared" si="15"/>
        <v>0</v>
      </c>
      <c r="E75" s="10">
        <f t="shared" si="15"/>
        <v>0</v>
      </c>
      <c r="F75" s="10">
        <f t="shared" si="15"/>
        <v>0</v>
      </c>
      <c r="G75" s="10">
        <f t="shared" si="15"/>
        <v>0</v>
      </c>
      <c r="H75" s="10">
        <f t="shared" si="15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6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6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6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6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6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6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6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33"/>
      <c r="B83" s="34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29" t="s">
        <v>85</v>
      </c>
      <c r="B84" s="30"/>
      <c r="C84" s="10">
        <f>SUM(C86,C94,C104,C114,C124,C134,C138,C147,C151)</f>
        <v>41214420</v>
      </c>
      <c r="D84" s="10">
        <f t="shared" ref="D84:G84" si="17">SUM(D86,D94,D104,D114,D124,D134,D138,D147,D151)</f>
        <v>949590</v>
      </c>
      <c r="E84" s="10">
        <f t="shared" si="17"/>
        <v>42164010</v>
      </c>
      <c r="F84" s="10">
        <f t="shared" si="17"/>
        <v>28668544.919999998</v>
      </c>
      <c r="G84" s="10">
        <f t="shared" si="17"/>
        <v>28348191.16</v>
      </c>
      <c r="H84" s="10">
        <f>SUM(H86,H94,H104,H114,H124,H134,H138,H147,H151)</f>
        <v>13495465.079999998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29" t="s">
        <v>12</v>
      </c>
      <c r="B86" s="30"/>
      <c r="C86" s="10">
        <f t="shared" ref="C86:G86" si="18">SUM(C87:C93)</f>
        <v>0</v>
      </c>
      <c r="D86" s="10">
        <f t="shared" si="18"/>
        <v>41151510</v>
      </c>
      <c r="E86" s="10">
        <f t="shared" si="18"/>
        <v>41151510</v>
      </c>
      <c r="F86" s="10">
        <f>SUM(F87:F93)</f>
        <v>28004093.379999999</v>
      </c>
      <c r="G86" s="10">
        <f t="shared" si="18"/>
        <v>27757321.359999999</v>
      </c>
      <c r="H86" s="10">
        <f>SUM(H87:H93)</f>
        <v>13147416.619999999</v>
      </c>
      <c r="I86" s="6"/>
    </row>
    <row r="87" spans="1:9" x14ac:dyDescent="0.25">
      <c r="A87" s="12"/>
      <c r="B87" s="13" t="s">
        <v>13</v>
      </c>
      <c r="C87" s="14">
        <v>0</v>
      </c>
      <c r="D87" s="14">
        <v>29414604</v>
      </c>
      <c r="E87" s="15">
        <f t="shared" ref="E87:E93" si="19">SUM(C87,D87)</f>
        <v>29414604</v>
      </c>
      <c r="F87" s="14">
        <v>21806835.609999999</v>
      </c>
      <c r="G87" s="14">
        <v>21806835.609999999</v>
      </c>
      <c r="H87" s="15">
        <f t="shared" ref="H87:H153" si="20">IF(C87&gt;=0,IF(OR(B87="",F87="",G87=""),"",IF(OR(E87&lt;F87,G87&gt;F87),"Error",E87-F87)),0)</f>
        <v>7607768.3900000006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19"/>
        <v>0</v>
      </c>
      <c r="F88" s="14">
        <v>0</v>
      </c>
      <c r="G88" s="14">
        <v>0</v>
      </c>
      <c r="H88" s="15">
        <f t="shared" si="20"/>
        <v>0</v>
      </c>
      <c r="I88" s="6"/>
    </row>
    <row r="89" spans="1:9" x14ac:dyDescent="0.25">
      <c r="A89" s="12"/>
      <c r="B89" s="13" t="s">
        <v>15</v>
      </c>
      <c r="C89" s="14">
        <v>0</v>
      </c>
      <c r="D89" s="14">
        <v>3758532</v>
      </c>
      <c r="E89" s="15">
        <f t="shared" si="19"/>
        <v>3758532</v>
      </c>
      <c r="F89" s="14">
        <v>341549.35</v>
      </c>
      <c r="G89" s="14">
        <v>341549.35</v>
      </c>
      <c r="H89" s="15">
        <f t="shared" si="20"/>
        <v>3416982.65</v>
      </c>
      <c r="I89" s="6"/>
    </row>
    <row r="90" spans="1:9" x14ac:dyDescent="0.25">
      <c r="A90" s="12"/>
      <c r="B90" s="13" t="s">
        <v>16</v>
      </c>
      <c r="C90" s="14">
        <v>0</v>
      </c>
      <c r="D90" s="14">
        <v>5925588</v>
      </c>
      <c r="E90" s="15">
        <f t="shared" si="19"/>
        <v>5925588</v>
      </c>
      <c r="F90" s="14">
        <v>4393230.95</v>
      </c>
      <c r="G90" s="14">
        <v>4146458.93</v>
      </c>
      <c r="H90" s="15">
        <f t="shared" si="20"/>
        <v>1532357.0499999998</v>
      </c>
      <c r="I90" s="6"/>
    </row>
    <row r="91" spans="1:9" x14ac:dyDescent="0.25">
      <c r="A91" s="12"/>
      <c r="B91" s="13" t="s">
        <v>17</v>
      </c>
      <c r="C91" s="14">
        <v>0</v>
      </c>
      <c r="D91" s="14">
        <v>2052786</v>
      </c>
      <c r="E91" s="15">
        <f t="shared" si="19"/>
        <v>2052786</v>
      </c>
      <c r="F91" s="14">
        <v>1462477.47</v>
      </c>
      <c r="G91" s="14">
        <v>1462477.47</v>
      </c>
      <c r="H91" s="15">
        <f>IF(C91&gt;=0,IF(OR(B91="",F91="",G91=""),"",IF(OR(E91&lt;F91,G91&gt;F91),"Error",E91-F91)),0)</f>
        <v>590308.53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19"/>
        <v>0</v>
      </c>
      <c r="F92" s="14">
        <v>0</v>
      </c>
      <c r="G92" s="14">
        <v>0</v>
      </c>
      <c r="H92" s="15">
        <f t="shared" si="20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19"/>
        <v>0</v>
      </c>
      <c r="F93" s="14">
        <v>0</v>
      </c>
      <c r="G93" s="14">
        <v>0</v>
      </c>
      <c r="H93" s="15">
        <f t="shared" si="20"/>
        <v>0</v>
      </c>
      <c r="I93" s="6"/>
    </row>
    <row r="94" spans="1:9" ht="20.25" customHeight="1" x14ac:dyDescent="0.25">
      <c r="A94" s="29" t="s">
        <v>20</v>
      </c>
      <c r="B94" s="30"/>
      <c r="C94" s="10">
        <f t="shared" ref="C94:H94" si="21">SUM(C95:C103)</f>
        <v>0</v>
      </c>
      <c r="D94" s="10">
        <f t="shared" si="21"/>
        <v>17304</v>
      </c>
      <c r="E94" s="10">
        <f t="shared" si="21"/>
        <v>17304</v>
      </c>
      <c r="F94" s="10">
        <f t="shared" si="21"/>
        <v>0</v>
      </c>
      <c r="G94" s="10">
        <f t="shared" si="21"/>
        <v>0</v>
      </c>
      <c r="H94" s="10">
        <f t="shared" si="21"/>
        <v>17304</v>
      </c>
      <c r="I94" s="6"/>
    </row>
    <row r="95" spans="1:9" x14ac:dyDescent="0.25">
      <c r="A95" s="12"/>
      <c r="B95" s="13" t="s">
        <v>21</v>
      </c>
      <c r="C95" s="14">
        <v>0</v>
      </c>
      <c r="D95" s="14">
        <v>17304</v>
      </c>
      <c r="E95" s="15">
        <f t="shared" ref="E95:E103" si="22">SUM(C95,D95)</f>
        <v>17304</v>
      </c>
      <c r="F95" s="14">
        <v>0</v>
      </c>
      <c r="G95" s="14">
        <v>0</v>
      </c>
      <c r="H95" s="15">
        <f t="shared" si="20"/>
        <v>17304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2"/>
        <v>0</v>
      </c>
      <c r="F96" s="14">
        <v>0</v>
      </c>
      <c r="G96" s="14">
        <v>0</v>
      </c>
      <c r="H96" s="15">
        <f t="shared" si="20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2"/>
        <v>0</v>
      </c>
      <c r="F97" s="14">
        <v>0</v>
      </c>
      <c r="G97" s="14">
        <v>0</v>
      </c>
      <c r="H97" s="15">
        <f t="shared" si="20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2"/>
        <v>0</v>
      </c>
      <c r="F98" s="14">
        <v>0</v>
      </c>
      <c r="G98" s="14">
        <v>0</v>
      </c>
      <c r="H98" s="15">
        <f t="shared" si="20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2"/>
        <v>0</v>
      </c>
      <c r="F99" s="14">
        <v>0</v>
      </c>
      <c r="G99" s="14">
        <v>0</v>
      </c>
      <c r="H99" s="15">
        <f t="shared" si="20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2"/>
        <v>0</v>
      </c>
      <c r="F100" s="14">
        <v>0</v>
      </c>
      <c r="G100" s="14">
        <v>0</v>
      </c>
      <c r="H100" s="15">
        <f t="shared" si="20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2"/>
        <v>0</v>
      </c>
      <c r="F101" s="14">
        <v>0</v>
      </c>
      <c r="G101" s="14">
        <v>0</v>
      </c>
      <c r="H101" s="15">
        <f t="shared" si="20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2"/>
        <v>0</v>
      </c>
      <c r="F102" s="14">
        <v>0</v>
      </c>
      <c r="G102" s="14">
        <v>0</v>
      </c>
      <c r="H102" s="15">
        <f t="shared" si="20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2"/>
        <v>0</v>
      </c>
      <c r="F103" s="16">
        <v>0</v>
      </c>
      <c r="G103" s="16">
        <v>0</v>
      </c>
      <c r="H103" s="15">
        <f t="shared" si="20"/>
        <v>0</v>
      </c>
      <c r="I103" s="6"/>
    </row>
    <row r="104" spans="1:9" ht="20.25" customHeight="1" x14ac:dyDescent="0.25">
      <c r="A104" s="29" t="s">
        <v>30</v>
      </c>
      <c r="B104" s="30"/>
      <c r="C104" s="10">
        <f t="shared" ref="C104:H104" si="23">SUM(C105:C113)</f>
        <v>0</v>
      </c>
      <c r="D104" s="10">
        <f t="shared" si="23"/>
        <v>995196</v>
      </c>
      <c r="E104" s="10">
        <f t="shared" si="23"/>
        <v>995196</v>
      </c>
      <c r="F104" s="10">
        <f t="shared" si="23"/>
        <v>664451.54</v>
      </c>
      <c r="G104" s="10">
        <f t="shared" si="23"/>
        <v>590869.80000000005</v>
      </c>
      <c r="H104" s="10">
        <f t="shared" si="23"/>
        <v>330744.45999999996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0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4">SUM(C106,D106)</f>
        <v>0</v>
      </c>
      <c r="F106" s="14">
        <v>0</v>
      </c>
      <c r="G106" s="14">
        <v>0</v>
      </c>
      <c r="H106" s="15">
        <f t="shared" si="20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4"/>
        <v>0</v>
      </c>
      <c r="F107" s="14">
        <v>0</v>
      </c>
      <c r="G107" s="14">
        <v>0</v>
      </c>
      <c r="H107" s="15">
        <f t="shared" si="20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4"/>
        <v>0</v>
      </c>
      <c r="F108" s="14">
        <v>0</v>
      </c>
      <c r="G108" s="14">
        <v>0</v>
      </c>
      <c r="H108" s="15">
        <f t="shared" si="20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4"/>
        <v>0</v>
      </c>
      <c r="F109" s="14">
        <v>0</v>
      </c>
      <c r="G109" s="14">
        <v>0</v>
      </c>
      <c r="H109" s="15">
        <f t="shared" si="20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4"/>
        <v>0</v>
      </c>
      <c r="F110" s="14">
        <v>0</v>
      </c>
      <c r="G110" s="14">
        <v>0</v>
      </c>
      <c r="H110" s="15">
        <f t="shared" si="20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4"/>
        <v>0</v>
      </c>
      <c r="F111" s="14">
        <v>0</v>
      </c>
      <c r="G111" s="14">
        <v>0</v>
      </c>
      <c r="H111" s="15">
        <f t="shared" si="20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4"/>
        <v>0</v>
      </c>
      <c r="F112" s="14">
        <v>0</v>
      </c>
      <c r="G112" s="14">
        <v>0</v>
      </c>
      <c r="H112" s="15">
        <f t="shared" si="20"/>
        <v>0</v>
      </c>
      <c r="I112" s="6"/>
    </row>
    <row r="113" spans="1:9" x14ac:dyDescent="0.25">
      <c r="A113" s="12"/>
      <c r="B113" s="13" t="s">
        <v>39</v>
      </c>
      <c r="C113" s="16">
        <v>0</v>
      </c>
      <c r="D113" s="16">
        <v>995196</v>
      </c>
      <c r="E113" s="15">
        <f t="shared" si="24"/>
        <v>995196</v>
      </c>
      <c r="F113" s="16">
        <v>664451.54</v>
      </c>
      <c r="G113" s="16">
        <v>590869.80000000005</v>
      </c>
      <c r="H113" s="15">
        <f t="shared" si="20"/>
        <v>330744.45999999996</v>
      </c>
      <c r="I113" s="6"/>
    </row>
    <row r="114" spans="1:9" ht="20.25" customHeight="1" x14ac:dyDescent="0.25">
      <c r="A114" s="29" t="s">
        <v>40</v>
      </c>
      <c r="B114" s="30"/>
      <c r="C114" s="10">
        <f t="shared" ref="C114:H114" si="25">SUM(C115:C123)</f>
        <v>41214420</v>
      </c>
      <c r="D114" s="10">
        <f t="shared" si="25"/>
        <v>-41214420</v>
      </c>
      <c r="E114" s="10">
        <f t="shared" si="25"/>
        <v>0</v>
      </c>
      <c r="F114" s="10">
        <f t="shared" si="25"/>
        <v>0</v>
      </c>
      <c r="G114" s="10">
        <f t="shared" si="25"/>
        <v>0</v>
      </c>
      <c r="H114" s="10">
        <f t="shared" si="25"/>
        <v>0</v>
      </c>
      <c r="I114" s="6"/>
    </row>
    <row r="115" spans="1:9" x14ac:dyDescent="0.25">
      <c r="A115" s="12"/>
      <c r="B115" s="13" t="s">
        <v>41</v>
      </c>
      <c r="C115" s="14">
        <v>41214420</v>
      </c>
      <c r="D115" s="14">
        <v>-41214420</v>
      </c>
      <c r="E115" s="15">
        <f>SUM(C115,D115)</f>
        <v>0</v>
      </c>
      <c r="F115" s="14">
        <v>0</v>
      </c>
      <c r="G115" s="14">
        <v>0</v>
      </c>
      <c r="H115" s="17">
        <f t="shared" si="20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6">SUM(C116,D116)</f>
        <v>0</v>
      </c>
      <c r="F116" s="14">
        <v>0</v>
      </c>
      <c r="G116" s="14">
        <v>0</v>
      </c>
      <c r="H116" s="17">
        <f t="shared" si="20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6"/>
        <v>0</v>
      </c>
      <c r="F117" s="14">
        <v>0</v>
      </c>
      <c r="G117" s="14">
        <v>0</v>
      </c>
      <c r="H117" s="17">
        <f t="shared" si="20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6"/>
        <v>0</v>
      </c>
      <c r="F118" s="14">
        <v>0</v>
      </c>
      <c r="G118" s="14">
        <v>0</v>
      </c>
      <c r="H118" s="17">
        <f t="shared" si="20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6"/>
        <v>0</v>
      </c>
      <c r="F119" s="14">
        <v>0</v>
      </c>
      <c r="G119" s="14">
        <v>0</v>
      </c>
      <c r="H119" s="17">
        <f t="shared" si="20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6"/>
        <v>0</v>
      </c>
      <c r="F120" s="14">
        <v>0</v>
      </c>
      <c r="G120" s="14">
        <v>0</v>
      </c>
      <c r="H120" s="17">
        <f t="shared" si="20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6"/>
        <v>0</v>
      </c>
      <c r="F121" s="14">
        <v>0</v>
      </c>
      <c r="G121" s="14">
        <v>0</v>
      </c>
      <c r="H121" s="17">
        <f t="shared" si="20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6"/>
        <v>0</v>
      </c>
      <c r="F122" s="14">
        <v>0</v>
      </c>
      <c r="G122" s="14">
        <v>0</v>
      </c>
      <c r="H122" s="17">
        <f t="shared" si="20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6"/>
        <v>0</v>
      </c>
      <c r="F123" s="16">
        <v>0</v>
      </c>
      <c r="G123" s="16">
        <v>0</v>
      </c>
      <c r="H123" s="17">
        <f t="shared" si="20"/>
        <v>0</v>
      </c>
      <c r="I123" s="6"/>
    </row>
    <row r="124" spans="1:9" ht="20.25" customHeight="1" x14ac:dyDescent="0.25">
      <c r="A124" s="29" t="s">
        <v>86</v>
      </c>
      <c r="B124" s="30"/>
      <c r="C124" s="10">
        <f t="shared" ref="C124:H124" si="27">SUM(C125:C133)</f>
        <v>0</v>
      </c>
      <c r="D124" s="10">
        <f t="shared" si="27"/>
        <v>0</v>
      </c>
      <c r="E124" s="10">
        <f t="shared" si="27"/>
        <v>0</v>
      </c>
      <c r="F124" s="10">
        <f t="shared" si="27"/>
        <v>0</v>
      </c>
      <c r="G124" s="10">
        <f t="shared" si="27"/>
        <v>0</v>
      </c>
      <c r="H124" s="10">
        <f t="shared" si="27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8">SUM(C125,D125)</f>
        <v>0</v>
      </c>
      <c r="F125" s="14">
        <v>0</v>
      </c>
      <c r="G125" s="14">
        <v>0</v>
      </c>
      <c r="H125" s="17">
        <f t="shared" si="20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8"/>
        <v>0</v>
      </c>
      <c r="F126" s="14">
        <v>0</v>
      </c>
      <c r="G126" s="14">
        <v>0</v>
      </c>
      <c r="H126" s="17">
        <f t="shared" si="20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8"/>
        <v>0</v>
      </c>
      <c r="F127" s="14">
        <v>0</v>
      </c>
      <c r="G127" s="14">
        <v>0</v>
      </c>
      <c r="H127" s="17">
        <f t="shared" si="20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8"/>
        <v>0</v>
      </c>
      <c r="F128" s="14">
        <v>0</v>
      </c>
      <c r="G128" s="14">
        <v>0</v>
      </c>
      <c r="H128" s="17">
        <f t="shared" si="20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8"/>
        <v>0</v>
      </c>
      <c r="F129" s="14">
        <v>0</v>
      </c>
      <c r="G129" s="14">
        <v>0</v>
      </c>
      <c r="H129" s="17">
        <f t="shared" si="20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8"/>
        <v>0</v>
      </c>
      <c r="F130" s="14">
        <v>0</v>
      </c>
      <c r="G130" s="14">
        <v>0</v>
      </c>
      <c r="H130" s="17">
        <f t="shared" si="20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8"/>
        <v>0</v>
      </c>
      <c r="F131" s="14">
        <v>0</v>
      </c>
      <c r="G131" s="14">
        <v>0</v>
      </c>
      <c r="H131" s="17">
        <f t="shared" si="20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8"/>
        <v>0</v>
      </c>
      <c r="F132" s="14">
        <v>0</v>
      </c>
      <c r="G132" s="14">
        <v>0</v>
      </c>
      <c r="H132" s="17">
        <f t="shared" si="20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8"/>
        <v>0</v>
      </c>
      <c r="F133" s="16">
        <v>0</v>
      </c>
      <c r="G133" s="16">
        <v>0</v>
      </c>
      <c r="H133" s="17">
        <f t="shared" si="20"/>
        <v>0</v>
      </c>
      <c r="I133" s="6"/>
    </row>
    <row r="134" spans="1:9" ht="20.25" customHeight="1" x14ac:dyDescent="0.25">
      <c r="A134" s="29" t="s">
        <v>87</v>
      </c>
      <c r="B134" s="30"/>
      <c r="C134" s="10">
        <f t="shared" ref="C134:H134" si="29">SUM(C135:C137)</f>
        <v>0</v>
      </c>
      <c r="D134" s="10">
        <f t="shared" si="29"/>
        <v>0</v>
      </c>
      <c r="E134" s="10">
        <f t="shared" si="29"/>
        <v>0</v>
      </c>
      <c r="F134" s="10">
        <f t="shared" si="29"/>
        <v>0</v>
      </c>
      <c r="G134" s="10">
        <f t="shared" si="29"/>
        <v>0</v>
      </c>
      <c r="H134" s="10">
        <f t="shared" si="29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0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0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0"/>
        <v>0</v>
      </c>
      <c r="I137" s="6"/>
    </row>
    <row r="138" spans="1:9" ht="20.25" customHeight="1" x14ac:dyDescent="0.25">
      <c r="A138" s="29" t="s">
        <v>64</v>
      </c>
      <c r="B138" s="30"/>
      <c r="C138" s="10">
        <f t="shared" ref="C138:H138" si="30">SUM(C139:C146)</f>
        <v>0</v>
      </c>
      <c r="D138" s="10">
        <f t="shared" si="30"/>
        <v>0</v>
      </c>
      <c r="E138" s="10">
        <f t="shared" si="30"/>
        <v>0</v>
      </c>
      <c r="F138" s="10">
        <f t="shared" si="30"/>
        <v>0</v>
      </c>
      <c r="G138" s="10">
        <f t="shared" si="30"/>
        <v>0</v>
      </c>
      <c r="H138" s="10">
        <f t="shared" si="30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0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1">SUM(C140,D140)</f>
        <v>0</v>
      </c>
      <c r="F140" s="14">
        <v>0</v>
      </c>
      <c r="G140" s="14">
        <v>0</v>
      </c>
      <c r="H140" s="15">
        <f t="shared" si="20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1"/>
        <v>0</v>
      </c>
      <c r="F141" s="14">
        <v>0</v>
      </c>
      <c r="G141" s="14">
        <v>0</v>
      </c>
      <c r="H141" s="15">
        <f t="shared" si="20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1"/>
        <v>0</v>
      </c>
      <c r="F142" s="14">
        <v>0</v>
      </c>
      <c r="G142" s="14">
        <v>0</v>
      </c>
      <c r="H142" s="15">
        <f t="shared" si="20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1"/>
        <v>0</v>
      </c>
      <c r="F143" s="14">
        <v>0</v>
      </c>
      <c r="G143" s="14">
        <v>0</v>
      </c>
      <c r="H143" s="15">
        <f t="shared" si="20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1"/>
        <v>0</v>
      </c>
      <c r="F145" s="14">
        <v>0</v>
      </c>
      <c r="G145" s="14">
        <v>0</v>
      </c>
      <c r="H145" s="15">
        <f t="shared" si="20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1"/>
        <v>0</v>
      </c>
      <c r="F146" s="14">
        <v>0</v>
      </c>
      <c r="G146" s="14">
        <v>0</v>
      </c>
      <c r="H146" s="15">
        <f t="shared" si="20"/>
        <v>0</v>
      </c>
      <c r="I146" s="6"/>
    </row>
    <row r="147" spans="1:9" ht="20.25" customHeight="1" x14ac:dyDescent="0.25">
      <c r="A147" s="29" t="s">
        <v>88</v>
      </c>
      <c r="B147" s="30"/>
      <c r="C147" s="10">
        <f t="shared" ref="C147:H147" si="32">SUM(C148:C150)</f>
        <v>0</v>
      </c>
      <c r="D147" s="10">
        <f t="shared" si="32"/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1"/>
        <v>0</v>
      </c>
      <c r="F148" s="14">
        <v>0</v>
      </c>
      <c r="G148" s="14">
        <v>0</v>
      </c>
      <c r="H148" s="15">
        <f t="shared" si="20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1"/>
        <v>0</v>
      </c>
      <c r="F149" s="14">
        <v>0</v>
      </c>
      <c r="G149" s="14">
        <v>0</v>
      </c>
      <c r="H149" s="15">
        <f t="shared" si="20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1"/>
        <v>0</v>
      </c>
      <c r="F150" s="14">
        <v>0</v>
      </c>
      <c r="G150" s="14">
        <v>0</v>
      </c>
      <c r="H150" s="15">
        <f t="shared" si="20"/>
        <v>0</v>
      </c>
      <c r="I150" s="6"/>
    </row>
    <row r="151" spans="1:9" ht="20.25" customHeight="1" x14ac:dyDescent="0.25">
      <c r="A151" s="29" t="s">
        <v>77</v>
      </c>
      <c r="B151" s="30"/>
      <c r="C151" s="10">
        <f t="shared" ref="C151:H151" si="33">SUM(C152:C158)</f>
        <v>0</v>
      </c>
      <c r="D151" s="10">
        <f t="shared" si="33"/>
        <v>0</v>
      </c>
      <c r="E151" s="10">
        <f t="shared" si="33"/>
        <v>0</v>
      </c>
      <c r="F151" s="10">
        <f t="shared" si="33"/>
        <v>0</v>
      </c>
      <c r="G151" s="10">
        <f t="shared" si="33"/>
        <v>0</v>
      </c>
      <c r="H151" s="10">
        <f t="shared" si="33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1"/>
        <v>0</v>
      </c>
      <c r="F152" s="14">
        <v>0</v>
      </c>
      <c r="G152" s="14">
        <v>0</v>
      </c>
      <c r="H152" s="15">
        <f t="shared" si="20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1"/>
        <v>0</v>
      </c>
      <c r="F153" s="14">
        <v>0</v>
      </c>
      <c r="G153" s="14">
        <v>0</v>
      </c>
      <c r="H153" s="15">
        <f t="shared" si="20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1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1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1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1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1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29" t="s">
        <v>89</v>
      </c>
      <c r="B160" s="30"/>
      <c r="C160" s="10">
        <f t="shared" ref="C160:H160" si="34">SUM(C8,C84)</f>
        <v>116446890</v>
      </c>
      <c r="D160" s="10">
        <f t="shared" si="34"/>
        <v>54646308.910000011</v>
      </c>
      <c r="E160" s="10">
        <f t="shared" si="34"/>
        <v>171093198.91000003</v>
      </c>
      <c r="F160" s="10">
        <f t="shared" si="34"/>
        <v>134444969.93000001</v>
      </c>
      <c r="G160" s="10">
        <f t="shared" si="34"/>
        <v>133587914.75</v>
      </c>
      <c r="H160" s="10">
        <f t="shared" si="34"/>
        <v>36648228.979999997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2023-03-08T21:27:44Z</dcterms:modified>
</cp:coreProperties>
</file>