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1\"/>
    </mc:Choice>
  </mc:AlternateContent>
  <bookViews>
    <workbookView xWindow="0" yWindow="0" windowWidth="14280" windowHeight="12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0" i="1"/>
  <c r="D25" i="1" l="1"/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3" i="1"/>
  <c r="G13" i="1" s="1"/>
  <c r="D12" i="1"/>
  <c r="G12" i="1" s="1"/>
  <c r="D11" i="1"/>
  <c r="G11" i="1" s="1"/>
  <c r="D10" i="1"/>
  <c r="G10" i="1" s="1"/>
  <c r="F9" i="1"/>
  <c r="F39" i="1" s="1"/>
  <c r="E9" i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<sst xmlns="http://schemas.openxmlformats.org/spreadsheetml/2006/main" count="22" uniqueCount="22">
  <si>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</si>
  <si>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</si>
  <si>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</si>
  <si>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</si>
  <si>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</si>
  <si>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</si>
  <si>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</si>
  <si>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</si>
  <si>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</si>
  <si>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</si>
  <si>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</si>
  <si>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</si>
  <si>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</si>
  <si>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</si>
  <si>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</si>
  <si>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</si>
  <si>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</si>
  <si>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</si>
  <si>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</si>
  <si>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</si>
  <si>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</si>
  <si>
    <t>Del 1 de enero al 31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</si>
</sst>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4" zoomScale="112" zoomScaleNormal="112" workbookViewId="0">
      <selection activeCell="C46" sqref="C46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6" width="13.7109375" style="3" bestFit="1" customWidth="1"/>
    <col min="7" max="7" width="15" style="3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20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21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31.5" customHeight="1" thickBot="1" x14ac:dyDescent="0.3">
      <c r="A8" s="1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3"/>
    </row>
    <row r="9" spans="1:7" ht="17.25" customHeight="1" x14ac:dyDescent="0.25">
      <c r="A9" s="5" t="s">
        <v>11</v>
      </c>
      <c r="B9" s="6">
        <f t="shared" ref="B9:G9" si="0">SUM(B10:B22)</f>
        <v>112004005.91</v>
      </c>
      <c r="C9" s="6">
        <f t="shared" si="0"/>
        <v>0</v>
      </c>
      <c r="D9" s="6">
        <f t="shared" si="0"/>
        <v>112004005.91</v>
      </c>
      <c r="E9" s="6">
        <f t="shared" si="0"/>
        <v>57253123.140000001</v>
      </c>
      <c r="F9" s="6">
        <f t="shared" si="0"/>
        <v>56538896.480000004</v>
      </c>
      <c r="G9" s="6">
        <f t="shared" si="0"/>
        <v>54750882.769999996</v>
      </c>
    </row>
    <row r="10" spans="1:7" ht="17.25" customHeight="1" x14ac:dyDescent="0.25">
      <c r="A10" s="7" t="s">
        <v>12</v>
      </c>
      <c r="B10" s="8">
        <f>15950+116000+34045</f>
        <v>165995</v>
      </c>
      <c r="C10" s="8">
        <v>0</v>
      </c>
      <c r="D10" s="9">
        <f t="shared" ref="D10:D15" si="1">IF(OR(A10="",B10="",C10=""),"",IF(B10+C10&lt;0,"ERROR",B10+C10))</f>
        <v>165995</v>
      </c>
      <c r="E10" s="8">
        <v>1575.35</v>
      </c>
      <c r="F10" s="8">
        <v>1575.35</v>
      </c>
      <c r="G10" s="10">
        <f t="shared" ref="G10:G15" si="2">IF(OR(A10="",E10="",F10=""),"",IF(OR(D10&lt;E10,F10&gt;E10),"ERROR",D10-E10))</f>
        <v>164419.65</v>
      </c>
    </row>
    <row r="11" spans="1:7" ht="17.25" customHeight="1" x14ac:dyDescent="0.25">
      <c r="A11" s="7" t="s">
        <v>13</v>
      </c>
      <c r="B11" s="8">
        <v>141193</v>
      </c>
      <c r="C11" s="8">
        <v>0</v>
      </c>
      <c r="D11" s="9">
        <f t="shared" si="1"/>
        <v>141193</v>
      </c>
      <c r="E11" s="8">
        <v>2355</v>
      </c>
      <c r="F11" s="8">
        <v>2355</v>
      </c>
      <c r="G11" s="10">
        <f t="shared" si="2"/>
        <v>138838</v>
      </c>
    </row>
    <row r="12" spans="1:7" ht="17.25" customHeight="1" x14ac:dyDescent="0.25">
      <c r="A12" s="7" t="s">
        <v>14</v>
      </c>
      <c r="B12" s="8">
        <f>128190+162070</f>
        <v>290260</v>
      </c>
      <c r="C12" s="8">
        <v>0</v>
      </c>
      <c r="D12" s="9">
        <f t="shared" si="1"/>
        <v>290260</v>
      </c>
      <c r="E12" s="8">
        <v>4580</v>
      </c>
      <c r="F12" s="8">
        <v>4580</v>
      </c>
      <c r="G12" s="10">
        <f t="shared" si="2"/>
        <v>285680</v>
      </c>
    </row>
    <row r="13" spans="1:7" ht="17.25" customHeight="1" x14ac:dyDescent="0.25">
      <c r="A13" s="7" t="s">
        <v>15</v>
      </c>
      <c r="B13" s="8">
        <f>109612888.91+1524974+190992</f>
        <v>111328854.91</v>
      </c>
      <c r="C13" s="8">
        <v>0</v>
      </c>
      <c r="D13" s="9">
        <f t="shared" si="1"/>
        <v>111328854.91</v>
      </c>
      <c r="E13" s="8">
        <v>57244612.789999999</v>
      </c>
      <c r="F13" s="8">
        <v>56530386.130000003</v>
      </c>
      <c r="G13" s="10">
        <f t="shared" si="2"/>
        <v>54084242.119999997</v>
      </c>
    </row>
    <row r="14" spans="1:7" ht="17.25" customHeight="1" x14ac:dyDescent="0.25">
      <c r="A14" s="7" t="s">
        <v>16</v>
      </c>
      <c r="B14" s="8">
        <v>77703</v>
      </c>
      <c r="C14" s="8">
        <v>0</v>
      </c>
      <c r="D14" s="9">
        <f t="shared" si="1"/>
        <v>77703</v>
      </c>
      <c r="E14" s="8">
        <v>0</v>
      </c>
      <c r="F14" s="8">
        <v>0</v>
      </c>
      <c r="G14" s="10">
        <f t="shared" si="2"/>
        <v>77703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1"/>
        <v/>
      </c>
      <c r="E15" s="8">
        <v>0</v>
      </c>
      <c r="F15" s="8">
        <v>0</v>
      </c>
      <c r="G15" s="10" t="str">
        <f t="shared" si="2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3">IF(OR(A16="",B16="",C16=""),"",IF(B16+C16&lt;0,"ERROR",B16+C16))</f>
        <v/>
      </c>
      <c r="E16" s="8">
        <v>0</v>
      </c>
      <c r="F16" s="8">
        <v>0</v>
      </c>
      <c r="G16" s="10" t="str">
        <f t="shared" ref="G16:G21" si="4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3"/>
        <v/>
      </c>
      <c r="E17" s="8">
        <v>0</v>
      </c>
      <c r="F17" s="8">
        <v>0</v>
      </c>
      <c r="G17" s="10" t="str">
        <f t="shared" si="4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3"/>
        <v/>
      </c>
      <c r="E18" s="8">
        <v>0</v>
      </c>
      <c r="F18" s="8">
        <v>0</v>
      </c>
      <c r="G18" s="10" t="str">
        <f t="shared" si="4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3"/>
        <v/>
      </c>
      <c r="E19" s="8">
        <v>0</v>
      </c>
      <c r="F19" s="8">
        <v>0</v>
      </c>
      <c r="G19" s="10" t="str">
        <f t="shared" si="4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3"/>
        <v/>
      </c>
      <c r="E20" s="8">
        <v>0</v>
      </c>
      <c r="F20" s="8">
        <v>0</v>
      </c>
      <c r="G20" s="10" t="str">
        <f t="shared" si="4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3"/>
        <v/>
      </c>
      <c r="E21" s="8">
        <v>0</v>
      </c>
      <c r="F21" s="8">
        <v>0</v>
      </c>
      <c r="G21" s="10" t="str">
        <f t="shared" si="4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17</v>
      </c>
      <c r="B24" s="13">
        <f t="shared" ref="B24:G24" si="5">SUM(B25:B37)</f>
        <v>40014000</v>
      </c>
      <c r="C24" s="13">
        <f t="shared" si="5"/>
        <v>0</v>
      </c>
      <c r="D24" s="13">
        <f t="shared" si="5"/>
        <v>40014000</v>
      </c>
      <c r="E24" s="13">
        <f t="shared" si="5"/>
        <v>9415497.6400000006</v>
      </c>
      <c r="F24" s="13">
        <f t="shared" si="5"/>
        <v>8936988.1099999994</v>
      </c>
      <c r="G24" s="13">
        <f t="shared" si="5"/>
        <v>30598502.359999999</v>
      </c>
    </row>
    <row r="25" spans="1:7" ht="17.25" customHeight="1" x14ac:dyDescent="0.25">
      <c r="A25" s="7" t="s">
        <v>18</v>
      </c>
      <c r="B25" s="8">
        <v>40014000</v>
      </c>
      <c r="C25" s="8">
        <v>0</v>
      </c>
      <c r="D25" s="9">
        <f t="shared" ref="D25:D31" si="6">IF(OR(A25="",B25="",C25=""),"",IF(B25+C25&lt;0,"ERROR",B25+C25))</f>
        <v>40014000</v>
      </c>
      <c r="E25" s="8">
        <v>9415497.6400000006</v>
      </c>
      <c r="F25" s="8">
        <v>8936988.1099999994</v>
      </c>
      <c r="G25" s="10">
        <f t="shared" ref="G25:G31" si="7">IF(OR(A25="",E25="",F25=""),"",IF(OR(D25&lt;E25,F25&gt;E25),"ERROR",D25-E25))</f>
        <v>30598502.359999999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si="6"/>
        <v/>
      </c>
      <c r="E26" s="8">
        <v>0</v>
      </c>
      <c r="F26" s="8">
        <v>0</v>
      </c>
      <c r="G26" s="10" t="str">
        <f t="shared" si="7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6"/>
        <v/>
      </c>
      <c r="E27" s="8">
        <v>0</v>
      </c>
      <c r="F27" s="8">
        <v>0</v>
      </c>
      <c r="G27" s="10" t="str">
        <f t="shared" si="7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6"/>
        <v/>
      </c>
      <c r="E28" s="8">
        <v>0</v>
      </c>
      <c r="F28" s="8">
        <v>0</v>
      </c>
      <c r="G28" s="10" t="str">
        <f t="shared" si="7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6"/>
        <v/>
      </c>
      <c r="E29" s="8">
        <v>0</v>
      </c>
      <c r="F29" s="8">
        <v>0</v>
      </c>
      <c r="G29" s="10" t="str">
        <f t="shared" si="7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6"/>
        <v/>
      </c>
      <c r="E30" s="8">
        <v>0</v>
      </c>
      <c r="F30" s="8">
        <v>0</v>
      </c>
      <c r="G30" s="10" t="str">
        <f t="shared" si="7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6"/>
        <v/>
      </c>
      <c r="E31" s="8">
        <v>0</v>
      </c>
      <c r="F31" s="8">
        <v>0</v>
      </c>
      <c r="G31" s="10" t="str">
        <f t="shared" si="7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8">IF(OR(A32="",B32="",C32=""),"",IF(B32+C32&lt;0,"ERROR",B32+C32))</f>
        <v/>
      </c>
      <c r="E32" s="8">
        <v>0</v>
      </c>
      <c r="F32" s="8">
        <v>0</v>
      </c>
      <c r="G32" s="10" t="str">
        <f t="shared" ref="G32:G36" si="9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8"/>
        <v/>
      </c>
      <c r="E33" s="8">
        <v>0</v>
      </c>
      <c r="F33" s="8">
        <v>0</v>
      </c>
      <c r="G33" s="10" t="str">
        <f t="shared" si="9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8"/>
        <v/>
      </c>
      <c r="E34" s="8">
        <v>0</v>
      </c>
      <c r="F34" s="8">
        <v>0</v>
      </c>
      <c r="G34" s="10" t="str">
        <f t="shared" si="9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8"/>
        <v/>
      </c>
      <c r="E35" s="8">
        <v>0</v>
      </c>
      <c r="F35" s="8">
        <v>0</v>
      </c>
      <c r="G35" s="10" t="str">
        <f t="shared" si="9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8"/>
        <v/>
      </c>
      <c r="E36" s="8">
        <v>0</v>
      </c>
      <c r="F36" s="8">
        <v>0</v>
      </c>
      <c r="G36" s="10" t="str">
        <f t="shared" si="9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19</v>
      </c>
      <c r="B39" s="13">
        <f t="shared" ref="B39:G39" si="10">SUM(B9,B24)</f>
        <v>152018005.91</v>
      </c>
      <c r="C39" s="13">
        <f t="shared" si="10"/>
        <v>0</v>
      </c>
      <c r="D39" s="13">
        <f t="shared" si="10"/>
        <v>152018005.91</v>
      </c>
      <c r="E39" s="13">
        <f t="shared" si="10"/>
        <v>66668620.780000001</v>
      </c>
      <c r="F39" s="13">
        <f t="shared" si="10"/>
        <v>65475884.590000004</v>
      </c>
      <c r="G39" s="13">
        <f t="shared" si="10"/>
        <v>85349385.129999995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2021-02-24T17:20:33Z</cp:lastPrinted>
  <dcterms:created xsi:type="dcterms:W3CDTF">2021-02-24T17:11:55Z</dcterms:created>
  <dcterms:modified xsi:type="dcterms:W3CDTF">2021-05-07T16:02:53Z</dcterms:modified>
</cp:coreProperties>
</file>