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Cuart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D25" i="1"/>
  <c r="G25" i="1" s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G11" i="1" s="1"/>
  <c r="D10" i="1"/>
  <c r="G10" i="1" s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<sst xmlns="http://schemas.openxmlformats.org/spreadsheetml/2006/main" count="22" uniqueCount="22">
  <si>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</si>
  <si>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</si>
  <si>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Del 1 de enero al 31 de diciembre de 2020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</si>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</sst>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18" sqref="J18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6" width="13.7109375" style="3" bestFit="1" customWidth="1"/>
    <col min="7" max="7" width="12.42578125" style="3" bestFit="1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21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3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4</v>
      </c>
      <c r="B7" s="19" t="s">
        <v>5</v>
      </c>
      <c r="C7" s="20"/>
      <c r="D7" s="20"/>
      <c r="E7" s="20"/>
      <c r="F7" s="21"/>
      <c r="G7" s="22" t="s">
        <v>6</v>
      </c>
    </row>
    <row r="8" spans="1:7" ht="31.5" customHeight="1" thickBot="1" x14ac:dyDescent="0.3">
      <c r="A8" s="18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3"/>
    </row>
    <row r="9" spans="1:7" ht="17.25" customHeight="1" x14ac:dyDescent="0.25">
      <c r="A9" s="5" t="s">
        <v>12</v>
      </c>
      <c r="B9" s="6">
        <f>SUM(B10:B22)</f>
        <v>98440484.450000003</v>
      </c>
      <c r="C9" s="6">
        <f>SUM(C10:C22)</f>
        <v>15471826.970000001</v>
      </c>
      <c r="D9" s="6">
        <f>SUM(D10:D22)</f>
        <v>113912311.42</v>
      </c>
      <c r="E9" s="6">
        <f>SUM(E10:E22)</f>
        <v>111447207.67</v>
      </c>
      <c r="F9" s="6">
        <f>SUM(F10:F22)</f>
        <v>102905231.42</v>
      </c>
      <c r="G9" s="6">
        <f>SUM(G10:G22)</f>
        <v>2465103.7499999995</v>
      </c>
    </row>
    <row r="10" spans="1:7" ht="17.25" customHeight="1" x14ac:dyDescent="0.25">
      <c r="A10" s="7" t="s">
        <v>13</v>
      </c>
      <c r="B10" s="8">
        <v>13168040</v>
      </c>
      <c r="C10" s="8">
        <v>15823884.17</v>
      </c>
      <c r="D10" s="9">
        <f t="shared" ref="D10:D15" si="0">IF(OR(A10="",B10="",C10=""),"",IF(B10+C10&lt;0,"ERROR",B10+C10))</f>
        <v>28991924.170000002</v>
      </c>
      <c r="E10" s="8">
        <v>28823404.59</v>
      </c>
      <c r="F10" s="8">
        <v>28823404.59</v>
      </c>
      <c r="G10" s="10">
        <f t="shared" ref="G10:G15" si="1">IF(OR(A10="",E10="",F10=""),"",IF(OR(D10&lt;E10,F10&gt;E10),"ERROR",D10-E10))</f>
        <v>168519.58000000194</v>
      </c>
    </row>
    <row r="11" spans="1:7" ht="17.25" customHeight="1" x14ac:dyDescent="0.25">
      <c r="A11" s="7" t="s">
        <v>14</v>
      </c>
      <c r="B11" s="8">
        <v>158270</v>
      </c>
      <c r="C11" s="8">
        <v>0</v>
      </c>
      <c r="D11" s="9">
        <f t="shared" si="0"/>
        <v>158270</v>
      </c>
      <c r="E11" s="8">
        <v>64715.25</v>
      </c>
      <c r="F11" s="8">
        <v>64715.25</v>
      </c>
      <c r="G11" s="10">
        <f t="shared" si="1"/>
        <v>93554.75</v>
      </c>
    </row>
    <row r="12" spans="1:7" ht="17.25" customHeight="1" x14ac:dyDescent="0.25">
      <c r="A12" s="7" t="s">
        <v>15</v>
      </c>
      <c r="B12" s="8">
        <v>290290</v>
      </c>
      <c r="C12" s="8">
        <v>0</v>
      </c>
      <c r="D12" s="9">
        <f t="shared" si="0"/>
        <v>290290</v>
      </c>
      <c r="E12" s="8">
        <v>226154.77</v>
      </c>
      <c r="F12" s="8">
        <v>226154.77</v>
      </c>
      <c r="G12" s="10">
        <f t="shared" si="1"/>
        <v>64135.23000000001</v>
      </c>
    </row>
    <row r="13" spans="1:7" ht="17.25" customHeight="1" x14ac:dyDescent="0.25">
      <c r="A13" s="7" t="s">
        <v>16</v>
      </c>
      <c r="B13" s="8">
        <v>84746533.450000003</v>
      </c>
      <c r="C13" s="8">
        <v>-352057.2</v>
      </c>
      <c r="D13" s="9">
        <f t="shared" si="0"/>
        <v>84394476.25</v>
      </c>
      <c r="E13" s="8">
        <v>82302010.060000002</v>
      </c>
      <c r="F13" s="8">
        <v>73760033.810000002</v>
      </c>
      <c r="G13" s="10">
        <f t="shared" si="1"/>
        <v>2092466.1899999976</v>
      </c>
    </row>
    <row r="14" spans="1:7" ht="17.25" customHeight="1" x14ac:dyDescent="0.25">
      <c r="A14" s="7" t="s">
        <v>17</v>
      </c>
      <c r="B14" s="8">
        <v>77351</v>
      </c>
      <c r="C14" s="8">
        <v>0</v>
      </c>
      <c r="D14" s="9">
        <f t="shared" si="0"/>
        <v>77351</v>
      </c>
      <c r="E14" s="8">
        <v>30923</v>
      </c>
      <c r="F14" s="8">
        <v>30923</v>
      </c>
      <c r="G14" s="10">
        <f t="shared" si="1"/>
        <v>46428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0"/>
        <v/>
      </c>
      <c r="E15" s="8">
        <v>0</v>
      </c>
      <c r="F15" s="8">
        <v>0</v>
      </c>
      <c r="G15" s="10" t="str">
        <f t="shared" si="1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2">IF(OR(A16="",B16="",C16=""),"",IF(B16+C16&lt;0,"ERROR",B16+C16))</f>
        <v/>
      </c>
      <c r="E16" s="8">
        <v>0</v>
      </c>
      <c r="F16" s="8">
        <v>0</v>
      </c>
      <c r="G16" s="10" t="str">
        <f t="shared" ref="G16:G21" si="3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2"/>
        <v/>
      </c>
      <c r="E17" s="8">
        <v>0</v>
      </c>
      <c r="F17" s="8">
        <v>0</v>
      </c>
      <c r="G17" s="10" t="str">
        <f t="shared" si="3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2"/>
        <v/>
      </c>
      <c r="E18" s="8">
        <v>0</v>
      </c>
      <c r="F18" s="8">
        <v>0</v>
      </c>
      <c r="G18" s="10" t="str">
        <f t="shared" si="3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2"/>
        <v/>
      </c>
      <c r="E19" s="8">
        <v>0</v>
      </c>
      <c r="F19" s="8">
        <v>0</v>
      </c>
      <c r="G19" s="10" t="str">
        <f t="shared" si="3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2"/>
        <v/>
      </c>
      <c r="E20" s="8">
        <v>0</v>
      </c>
      <c r="F20" s="8">
        <v>0</v>
      </c>
      <c r="G20" s="10" t="str">
        <f t="shared" si="3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2"/>
        <v/>
      </c>
      <c r="E21" s="8">
        <v>0</v>
      </c>
      <c r="F21" s="8">
        <v>0</v>
      </c>
      <c r="G21" s="10" t="str">
        <f t="shared" si="3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18</v>
      </c>
      <c r="B24" s="13">
        <f>SUM(B25:B37)</f>
        <v>38298555</v>
      </c>
      <c r="C24" s="13">
        <f>SUM(C25:C37)</f>
        <v>3487462.29</v>
      </c>
      <c r="D24" s="13">
        <f>SUM(D25:D37)</f>
        <v>41786017.289999999</v>
      </c>
      <c r="E24" s="13">
        <f>SUM(E25:E37)</f>
        <v>41370414.590000004</v>
      </c>
      <c r="F24" s="13">
        <f>SUM(F25:F37)</f>
        <v>39427381.939999998</v>
      </c>
      <c r="G24" s="13">
        <f>SUM(G25:G37)</f>
        <v>415602.69999999553</v>
      </c>
    </row>
    <row r="25" spans="1:7" ht="17.25" customHeight="1" x14ac:dyDescent="0.25">
      <c r="A25" s="7" t="s">
        <v>19</v>
      </c>
      <c r="B25" s="8">
        <v>38298555</v>
      </c>
      <c r="C25" s="8">
        <v>3487462.29</v>
      </c>
      <c r="D25" s="9">
        <f t="shared" ref="D25:D31" si="4">IF(OR(A25="",B25="",C25=""),"",IF(B25+C25&lt;0,"ERROR",B25+C25))</f>
        <v>41786017.289999999</v>
      </c>
      <c r="E25" s="8">
        <v>41370414.590000004</v>
      </c>
      <c r="F25" s="8">
        <v>39427381.939999998</v>
      </c>
      <c r="G25" s="10">
        <f t="shared" ref="G25:G31" si="5">IF(OR(A25="",E25="",F25=""),"",IF(OR(D25&lt;E25,F25&gt;E25),"ERROR",D25-E25))</f>
        <v>415602.69999999553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si="4"/>
        <v/>
      </c>
      <c r="E26" s="8">
        <v>0</v>
      </c>
      <c r="F26" s="8">
        <v>0</v>
      </c>
      <c r="G26" s="10" t="str">
        <f t="shared" si="5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4"/>
        <v/>
      </c>
      <c r="E27" s="8">
        <v>0</v>
      </c>
      <c r="F27" s="8">
        <v>0</v>
      </c>
      <c r="G27" s="10" t="str">
        <f t="shared" si="5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4"/>
        <v/>
      </c>
      <c r="E28" s="8">
        <v>0</v>
      </c>
      <c r="F28" s="8">
        <v>0</v>
      </c>
      <c r="G28" s="10" t="str">
        <f t="shared" si="5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4"/>
        <v/>
      </c>
      <c r="E29" s="8">
        <v>0</v>
      </c>
      <c r="F29" s="8">
        <v>0</v>
      </c>
      <c r="G29" s="10" t="str">
        <f t="shared" si="5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4"/>
        <v/>
      </c>
      <c r="E30" s="8">
        <v>0</v>
      </c>
      <c r="F30" s="8">
        <v>0</v>
      </c>
      <c r="G30" s="10" t="str">
        <f t="shared" si="5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4"/>
        <v/>
      </c>
      <c r="E31" s="8">
        <v>0</v>
      </c>
      <c r="F31" s="8">
        <v>0</v>
      </c>
      <c r="G31" s="10" t="str">
        <f t="shared" si="5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6">IF(OR(A32="",B32="",C32=""),"",IF(B32+C32&lt;0,"ERROR",B32+C32))</f>
        <v/>
      </c>
      <c r="E32" s="8">
        <v>0</v>
      </c>
      <c r="F32" s="8">
        <v>0</v>
      </c>
      <c r="G32" s="10" t="str">
        <f t="shared" ref="G32:G36" si="7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6"/>
        <v/>
      </c>
      <c r="E33" s="8">
        <v>0</v>
      </c>
      <c r="F33" s="8">
        <v>0</v>
      </c>
      <c r="G33" s="10" t="str">
        <f t="shared" si="7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6"/>
        <v/>
      </c>
      <c r="E34" s="8">
        <v>0</v>
      </c>
      <c r="F34" s="8">
        <v>0</v>
      </c>
      <c r="G34" s="10" t="str">
        <f t="shared" si="7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6"/>
        <v/>
      </c>
      <c r="E35" s="8">
        <v>0</v>
      </c>
      <c r="F35" s="8">
        <v>0</v>
      </c>
      <c r="G35" s="10" t="str">
        <f t="shared" si="7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6"/>
        <v/>
      </c>
      <c r="E36" s="8">
        <v>0</v>
      </c>
      <c r="F36" s="8">
        <v>0</v>
      </c>
      <c r="G36" s="10" t="str">
        <f t="shared" si="7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20</v>
      </c>
      <c r="B39" s="13">
        <f>SUM(B9,B24)</f>
        <v>136739039.44999999</v>
      </c>
      <c r="C39" s="13">
        <f>SUM(C9,C24)</f>
        <v>18959289.260000002</v>
      </c>
      <c r="D39" s="13">
        <f>SUM(D9,D24)</f>
        <v>155698328.71000001</v>
      </c>
      <c r="E39" s="13">
        <f>SUM(E9,E24)</f>
        <v>152817622.25999999</v>
      </c>
      <c r="F39" s="13">
        <f>SUM(F9,F24)</f>
        <v>142332613.36000001</v>
      </c>
      <c r="G39" s="13">
        <f>SUM(G9,G24)</f>
        <v>2880706.4499999951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2021-02-24T17:20:44Z</dcterms:modified>
</cp:coreProperties>
</file>